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7040" yWindow="260" windowWidth="31240" windowHeight="1918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0" i="1" l="1"/>
  <c r="C61" i="1"/>
  <c r="C50" i="1"/>
  <c r="C51" i="1"/>
  <c r="C32" i="1"/>
  <c r="C33" i="1"/>
  <c r="C39" i="1"/>
  <c r="C40" i="1"/>
</calcChain>
</file>

<file path=xl/sharedStrings.xml><?xml version="1.0" encoding="utf-8"?>
<sst xmlns="http://schemas.openxmlformats.org/spreadsheetml/2006/main" count="66" uniqueCount="29">
  <si>
    <t>Naturgas</t>
  </si>
  <si>
    <t>Fyringsolie</t>
  </si>
  <si>
    <t>BIO-diesel</t>
  </si>
  <si>
    <t>Propangas</t>
  </si>
  <si>
    <t>Butangas</t>
  </si>
  <si>
    <t>Tørt træ</t>
  </si>
  <si>
    <t>A1</t>
  </si>
  <si>
    <t>B</t>
  </si>
  <si>
    <t>Energiindhold</t>
  </si>
  <si>
    <t>MJ/kg</t>
  </si>
  <si>
    <r>
      <t>CO</t>
    </r>
    <r>
      <rPr>
        <vertAlign val="subscript"/>
        <sz val="12"/>
        <color theme="1"/>
        <rFont val="Arial"/>
      </rPr>
      <t>2max</t>
    </r>
  </si>
  <si>
    <r>
      <t>MJ/m</t>
    </r>
    <r>
      <rPr>
        <vertAlign val="superscript"/>
        <sz val="12"/>
        <color theme="1"/>
        <rFont val="Arial"/>
      </rPr>
      <t>3</t>
    </r>
  </si>
  <si>
    <t>Røggastab</t>
  </si>
  <si>
    <r>
      <t>Målt CO</t>
    </r>
    <r>
      <rPr>
        <vertAlign val="subscript"/>
        <sz val="12"/>
        <color theme="1"/>
        <rFont val="2"/>
      </rPr>
      <t>2</t>
    </r>
  </si>
  <si>
    <r>
      <t>Målt O</t>
    </r>
    <r>
      <rPr>
        <vertAlign val="subscript"/>
        <sz val="12"/>
        <color theme="1"/>
        <rFont val="2"/>
      </rPr>
      <t>2</t>
    </r>
  </si>
  <si>
    <r>
      <t>Hvis du kender O</t>
    </r>
    <r>
      <rPr>
        <vertAlign val="subscript"/>
        <sz val="12"/>
        <color theme="1"/>
        <rFont val="Arial"/>
      </rPr>
      <t>2</t>
    </r>
  </si>
  <si>
    <r>
      <t>Målt T</t>
    </r>
    <r>
      <rPr>
        <vertAlign val="subscript"/>
        <sz val="12"/>
        <color theme="1"/>
        <rFont val="Arial"/>
      </rPr>
      <t>røg</t>
    </r>
  </si>
  <si>
    <r>
      <t>Målt T</t>
    </r>
    <r>
      <rPr>
        <vertAlign val="subscript"/>
        <sz val="12"/>
        <color theme="1"/>
        <rFont val="Arial"/>
      </rPr>
      <t>omgivelser</t>
    </r>
  </si>
  <si>
    <t>%</t>
  </si>
  <si>
    <t>°C</t>
  </si>
  <si>
    <t>Beregning for træpiller</t>
  </si>
  <si>
    <r>
      <t>Hvis du kender CO</t>
    </r>
    <r>
      <rPr>
        <vertAlign val="subscript"/>
        <sz val="12"/>
        <color theme="1"/>
        <rFont val="Arial"/>
      </rPr>
      <t>2</t>
    </r>
  </si>
  <si>
    <t>Beregning for andet</t>
  </si>
  <si>
    <t>Virkningsgrad</t>
  </si>
  <si>
    <t>Asketab</t>
  </si>
  <si>
    <t>Generelle data</t>
  </si>
  <si>
    <r>
      <t>Varmetab</t>
    </r>
    <r>
      <rPr>
        <vertAlign val="subscript"/>
        <sz val="12"/>
        <color theme="1"/>
        <rFont val="Arial"/>
      </rPr>
      <t>omg</t>
    </r>
  </si>
  <si>
    <t>Udfyld de gule felter med generelle data</t>
  </si>
  <si>
    <t>Udfyld de orange felter hvor du vil have et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</si>
</sst>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bscript"/>
      <sz val="12"/>
      <color theme="1"/>
      <name val="2"/>
    </font>
    <font>
      <sz val="12"/>
      <color theme="1"/>
      <name val="Arial"/>
      <family val="2"/>
    </font>
    <font>
      <vertAlign val="subscript"/>
      <sz val="12"/>
      <color theme="1"/>
      <name val="Arial"/>
    </font>
    <font>
      <vertAlign val="superscript"/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3" borderId="1" xfId="0" applyFont="1" applyFill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" fontId="4" fillId="2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/>
    <xf numFmtId="164" fontId="4" fillId="0" borderId="1" xfId="0" applyNumberFormat="1" applyFont="1" applyBorder="1"/>
    <xf numFmtId="2" fontId="4" fillId="0" borderId="1" xfId="0" applyNumberFormat="1" applyFont="1" applyBorder="1"/>
    <xf numFmtId="165" fontId="4" fillId="0" borderId="1" xfId="0" applyNumberFormat="1" applyFont="1" applyBorder="1"/>
    <xf numFmtId="164" fontId="4" fillId="4" borderId="4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165" fontId="4" fillId="4" borderId="1" xfId="0" applyNumberFormat="1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164" fontId="4" fillId="0" borderId="0" xfId="0" applyNumberFormat="1" applyFont="1"/>
    <xf numFmtId="0" fontId="4" fillId="2" borderId="2" xfId="0" applyFont="1" applyFill="1" applyBorder="1"/>
    <xf numFmtId="0" fontId="4" fillId="2" borderId="9" xfId="0" applyFont="1" applyFill="1" applyBorder="1"/>
    <xf numFmtId="0" fontId="4" fillId="2" borderId="3" xfId="0" applyFont="1" applyFill="1" applyBorder="1"/>
    <xf numFmtId="0" fontId="4" fillId="4" borderId="2" xfId="0" applyFont="1" applyFill="1" applyBorder="1"/>
    <xf numFmtId="0" fontId="4" fillId="4" borderId="9" xfId="0" applyFont="1" applyFill="1" applyBorder="1"/>
    <xf numFmtId="0" fontId="4" fillId="4" borderId="3" xfId="0" applyFont="1" applyFill="1" applyBorder="1"/>
    <xf numFmtId="0" fontId="4" fillId="0" borderId="2" xfId="0" applyFont="1" applyBorder="1" applyAlignment="1">
      <alignment horizontal="center"/>
    </xf>
    <xf numFmtId="0" fontId="0" fillId="0" borderId="3" xfId="0" applyBorder="1" applyAlignment="1"/>
  </cellXfs>
  <cellStyles count="45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8</xdr:col>
      <xdr:colOff>190500</xdr:colOff>
      <xdr:row>17</xdr:row>
      <xdr:rowOff>49921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190501"/>
          <a:ext cx="5702300" cy="3097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1"/>
  <sheetViews>
    <sheetView tabSelected="1" topLeftCell="A2" workbookViewId="0">
      <pane xSplit="15" ySplit="16" topLeftCell="Q18" activePane="bottomRight" state="frozen"/>
      <selection activeCell="A2" sqref="A2"/>
      <selection pane="topRight" activeCell="P2" sqref="P2"/>
      <selection pane="bottomLeft" activeCell="A18" sqref="A18"/>
      <selection pane="bottomRight" activeCell="A18" sqref="A18"/>
    </sheetView>
  </sheetViews>
  <sheetFormatPr baseColWidth="10" defaultRowHeight="15" x14ac:dyDescent="0"/>
  <cols>
    <col min="1" max="1" width="2.83203125" customWidth="1"/>
    <col min="2" max="2" width="13.1640625" customWidth="1"/>
    <col min="4" max="4" width="5" customWidth="1"/>
    <col min="11" max="13" width="8.33203125" customWidth="1"/>
    <col min="14" max="14" width="9.83203125" customWidth="1"/>
    <col min="15" max="15" width="8.6640625" customWidth="1"/>
    <col min="16" max="16" width="12.5" bestFit="1" customWidth="1"/>
  </cols>
  <sheetData>
    <row r="2" spans="2:19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>
      <c r="B3" s="1"/>
      <c r="C3" s="1"/>
      <c r="D3" s="1"/>
      <c r="E3" s="1"/>
      <c r="F3" s="1"/>
      <c r="G3" s="1"/>
      <c r="H3" s="1"/>
      <c r="I3" s="1"/>
      <c r="J3" s="2"/>
      <c r="K3" s="3" t="s">
        <v>10</v>
      </c>
      <c r="L3" s="3" t="s">
        <v>6</v>
      </c>
      <c r="M3" s="3" t="s">
        <v>7</v>
      </c>
      <c r="N3" s="28" t="s">
        <v>8</v>
      </c>
      <c r="O3" s="29"/>
      <c r="R3" s="1"/>
      <c r="S3" s="1"/>
    </row>
    <row r="4" spans="2:19">
      <c r="B4" s="1"/>
      <c r="C4" s="1"/>
      <c r="D4" s="1"/>
      <c r="E4" s="1"/>
      <c r="F4" s="1"/>
      <c r="G4" s="1"/>
      <c r="H4" s="1"/>
      <c r="I4" s="1"/>
      <c r="J4" s="2" t="s">
        <v>1</v>
      </c>
      <c r="K4" s="13">
        <v>15.4</v>
      </c>
      <c r="L4" s="15">
        <v>0.5</v>
      </c>
      <c r="M4" s="15">
        <v>7.0000000000000001E-3</v>
      </c>
      <c r="N4" s="14">
        <v>37.799999999999997</v>
      </c>
      <c r="O4" s="2" t="s">
        <v>9</v>
      </c>
      <c r="R4" s="1"/>
      <c r="S4" s="1"/>
    </row>
    <row r="5" spans="2:19">
      <c r="B5" s="1"/>
      <c r="C5" s="1"/>
      <c r="D5" s="1"/>
      <c r="E5" s="1"/>
      <c r="F5" s="1"/>
      <c r="G5" s="1"/>
      <c r="H5" s="1"/>
      <c r="I5" s="1"/>
      <c r="J5" s="2" t="s">
        <v>0</v>
      </c>
      <c r="K5" s="13">
        <v>11.7</v>
      </c>
      <c r="L5" s="15">
        <v>0.37</v>
      </c>
      <c r="M5" s="15">
        <v>8.9999999999999993E-3</v>
      </c>
      <c r="N5" s="14">
        <v>37.35</v>
      </c>
      <c r="O5" s="2" t="s">
        <v>11</v>
      </c>
      <c r="R5" s="1"/>
      <c r="S5" s="1"/>
    </row>
    <row r="6" spans="2:19">
      <c r="B6" s="1"/>
      <c r="C6" s="1"/>
      <c r="D6" s="1"/>
      <c r="E6" s="1"/>
      <c r="F6" s="1"/>
      <c r="G6" s="1"/>
      <c r="H6" s="1"/>
      <c r="I6" s="1"/>
      <c r="J6" s="2" t="s">
        <v>2</v>
      </c>
      <c r="K6" s="13">
        <v>15.7</v>
      </c>
      <c r="L6" s="15">
        <v>0.45700000000000002</v>
      </c>
      <c r="M6" s="15">
        <v>5.0000000000000001E-3</v>
      </c>
      <c r="N6" s="14">
        <v>37.4</v>
      </c>
      <c r="O6" s="2" t="s">
        <v>9</v>
      </c>
      <c r="R6" s="1"/>
      <c r="S6" s="1"/>
    </row>
    <row r="7" spans="2:19">
      <c r="B7" s="1"/>
      <c r="C7" s="1"/>
      <c r="D7" s="1"/>
      <c r="E7" s="1"/>
      <c r="F7" s="1"/>
      <c r="G7" s="1"/>
      <c r="H7" s="1"/>
      <c r="I7" s="1"/>
      <c r="J7" s="2" t="s">
        <v>3</v>
      </c>
      <c r="K7" s="13">
        <v>13.7</v>
      </c>
      <c r="L7" s="15">
        <v>0.47499999999999998</v>
      </c>
      <c r="M7" s="15">
        <v>0</v>
      </c>
      <c r="N7" s="14">
        <v>93.6</v>
      </c>
      <c r="O7" s="2" t="s">
        <v>11</v>
      </c>
      <c r="R7" s="1"/>
      <c r="S7" s="1"/>
    </row>
    <row r="8" spans="2:19">
      <c r="B8" s="1"/>
      <c r="C8" s="1"/>
      <c r="D8" s="1"/>
      <c r="E8" s="1"/>
      <c r="F8" s="1"/>
      <c r="G8" s="1"/>
      <c r="H8" s="1"/>
      <c r="I8" s="1"/>
      <c r="J8" s="2" t="s">
        <v>4</v>
      </c>
      <c r="K8" s="13">
        <v>14.1</v>
      </c>
      <c r="L8" s="15">
        <v>0.47499999999999998</v>
      </c>
      <c r="M8" s="15">
        <v>0</v>
      </c>
      <c r="N8" s="14">
        <v>128</v>
      </c>
      <c r="O8" s="2" t="s">
        <v>11</v>
      </c>
      <c r="R8" s="1"/>
      <c r="S8" s="1"/>
    </row>
    <row r="9" spans="2:19">
      <c r="B9" s="1"/>
      <c r="C9" s="1"/>
      <c r="D9" s="1"/>
      <c r="E9" s="1"/>
      <c r="F9" s="1"/>
      <c r="G9" s="1"/>
      <c r="H9" s="1"/>
      <c r="I9" s="1"/>
      <c r="J9" s="2" t="s">
        <v>5</v>
      </c>
      <c r="K9" s="13">
        <v>19.399999999999999</v>
      </c>
      <c r="L9" s="15">
        <v>0.65</v>
      </c>
      <c r="M9" s="15">
        <v>0</v>
      </c>
      <c r="N9" s="14">
        <v>15.3</v>
      </c>
      <c r="O9" s="2" t="s">
        <v>9</v>
      </c>
      <c r="R9" s="1"/>
      <c r="S9" s="1"/>
    </row>
    <row r="10" spans="2:19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>
      <c r="B19" s="22" t="s">
        <v>27</v>
      </c>
      <c r="C19" s="23"/>
      <c r="D19" s="23"/>
      <c r="E19" s="2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>
      <c r="B20" s="25" t="s">
        <v>28</v>
      </c>
      <c r="C20" s="26"/>
      <c r="D20" s="26"/>
      <c r="E20" s="26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>
      <c r="B22" s="7" t="s">
        <v>25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>
      <c r="B23" s="2" t="s">
        <v>24</v>
      </c>
      <c r="C23" s="11"/>
      <c r="D23" s="2" t="s">
        <v>18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>
      <c r="B24" s="2" t="s">
        <v>26</v>
      </c>
      <c r="C24" s="11"/>
      <c r="D24" s="2" t="s">
        <v>18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>
      <c r="B25" s="2" t="s">
        <v>16</v>
      </c>
      <c r="C25" s="11"/>
      <c r="D25" s="2" t="s">
        <v>19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>
      <c r="B26" s="2" t="s">
        <v>17</v>
      </c>
      <c r="C26" s="11"/>
      <c r="D26" s="2" t="s">
        <v>19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>
      <c r="B29" s="7" t="s">
        <v>20</v>
      </c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>
      <c r="B30" s="9" t="s">
        <v>15</v>
      </c>
      <c r="C30" s="1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8">
      <c r="B31" s="6" t="s">
        <v>14</v>
      </c>
      <c r="C31" s="16"/>
      <c r="D31" s="2" t="s">
        <v>18</v>
      </c>
      <c r="E31" s="1"/>
      <c r="F31" s="1"/>
      <c r="G31" s="1"/>
      <c r="H31" s="2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>
      <c r="B32" s="5" t="s">
        <v>12</v>
      </c>
      <c r="C32" s="12" t="str">
        <f>IF(C31&gt;0,(C25-C26)*(L9/(K9*(1-C31/20.95))+M9),"")</f>
        <v/>
      </c>
      <c r="D32" s="4" t="s">
        <v>18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>
      <c r="B33" s="5" t="s">
        <v>23</v>
      </c>
      <c r="C33" s="12" t="str">
        <f>IF(C31&gt;0,100-C32-C23-C24,"")</f>
        <v/>
      </c>
      <c r="D33" s="4" t="s">
        <v>18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>
      <c r="B36" s="7" t="s">
        <v>20</v>
      </c>
      <c r="C36" s="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>
      <c r="B37" s="9" t="s">
        <v>21</v>
      </c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8">
      <c r="B38" s="2" t="s">
        <v>13</v>
      </c>
      <c r="C38" s="17"/>
      <c r="D38" s="2" t="s">
        <v>18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>
      <c r="B39" s="5" t="s">
        <v>12</v>
      </c>
      <c r="C39" s="12" t="str">
        <f>IF(C38&gt;0,(C25-C26)*(L9/C38+M9),"")</f>
        <v/>
      </c>
      <c r="D39" s="2" t="s">
        <v>18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>
      <c r="B40" s="5" t="s">
        <v>23</v>
      </c>
      <c r="C40" s="12" t="str">
        <f>IF(C38&gt;0,100-C39-C23-C24,"")</f>
        <v/>
      </c>
      <c r="D40" s="2" t="s">
        <v>18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>
      <c r="B44" s="7" t="s">
        <v>22</v>
      </c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>
      <c r="B45" s="9" t="s">
        <v>15</v>
      </c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>
      <c r="B46" s="2" t="s">
        <v>10</v>
      </c>
      <c r="C46" s="1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>
      <c r="B47" s="2" t="s">
        <v>6</v>
      </c>
      <c r="C47" s="1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>
      <c r="B48" s="2" t="s">
        <v>7</v>
      </c>
      <c r="C48" s="1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8">
      <c r="B49" s="6" t="s">
        <v>14</v>
      </c>
      <c r="C49" s="20"/>
      <c r="D49" s="2" t="s">
        <v>18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>
      <c r="B50" s="5" t="s">
        <v>12</v>
      </c>
      <c r="C50" s="12" t="str">
        <f>IF(C46&gt;0,IF(C47&gt;0,IF(C49&gt;0,(C25-C26)*(C47/(C46*(1-C31/20.95))+C48),""),""),"")</f>
        <v/>
      </c>
      <c r="D50" s="2" t="s">
        <v>18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>
      <c r="B51" s="5" t="s">
        <v>23</v>
      </c>
      <c r="C51" s="12" t="str">
        <f>IF(C46&gt;0,IF(C47&gt;0,IF(C49&gt;0,100-C50-C23-C24,""),""),"")</f>
        <v/>
      </c>
      <c r="D51" s="2" t="s">
        <v>18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>
      <c r="B54" s="7" t="s">
        <v>22</v>
      </c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>
      <c r="B55" s="9" t="s">
        <v>21</v>
      </c>
      <c r="C55" s="1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>
      <c r="B56" s="2" t="s">
        <v>10</v>
      </c>
      <c r="C56" s="18"/>
      <c r="D56" s="2" t="s">
        <v>18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>
      <c r="B57" s="2" t="s">
        <v>6</v>
      </c>
      <c r="C57" s="1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>
      <c r="B58" s="2" t="s">
        <v>7</v>
      </c>
      <c r="C58" s="1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8">
      <c r="B59" s="2" t="s">
        <v>13</v>
      </c>
      <c r="C59" s="20"/>
      <c r="D59" s="2" t="s">
        <v>18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>
      <c r="B60" s="5" t="s">
        <v>12</v>
      </c>
      <c r="C60" s="12" t="str">
        <f>IF(C56&gt;0,IF(C57&gt;0,IF(C59&gt;0,(C25-C26)*(C57/C59+C58),""),""),"")</f>
        <v/>
      </c>
      <c r="D60" s="2" t="s">
        <v>18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>
      <c r="B61" s="5" t="s">
        <v>23</v>
      </c>
      <c r="C61" s="12" t="str">
        <f>IF(C56&gt;0,IF(C57&gt;0,IF(C59&gt;0,100-C60-C23-C24,""),""),"")</f>
        <v/>
      </c>
      <c r="D61" s="2" t="s">
        <v>18</v>
      </c>
    </row>
  </sheetData>
  <sheetProtection sheet="1" objects="1" scenarios="1"/>
  <mergeCells count="1">
    <mergeCell ref="N3:O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Svensson</dc:creator>
  <cp:lastModifiedBy>Michael Svensson</cp:lastModifiedBy>
  <dcterms:created xsi:type="dcterms:W3CDTF">2015-02-01T12:03:30Z</dcterms:created>
  <dcterms:modified xsi:type="dcterms:W3CDTF">2015-02-01T15:22:25Z</dcterms:modified>
</cp:coreProperties>
</file>